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sli\Documents\1-Speaking\Mason Contractors Association\2020-09-02-The Power of Breakeven Analysis\"/>
    </mc:Choice>
  </mc:AlternateContent>
  <bookViews>
    <workbookView xWindow="4125" yWindow="3750" windowWidth="9510" windowHeight="6015"/>
  </bookViews>
  <sheets>
    <sheet name="Breakeven P&amp;L" sheetId="2" r:id="rId1"/>
  </sheets>
  <calcPr calcId="162913"/>
</workbook>
</file>

<file path=xl/calcChain.xml><?xml version="1.0" encoding="utf-8"?>
<calcChain xmlns="http://schemas.openxmlformats.org/spreadsheetml/2006/main">
  <c r="O11" i="2" l="1"/>
  <c r="G12" i="2"/>
  <c r="K12" i="2" s="1"/>
  <c r="S13" i="2"/>
  <c r="S6" i="2"/>
  <c r="K6" i="2" l="1"/>
  <c r="G6" i="2" l="1"/>
  <c r="G8" i="2" s="1"/>
  <c r="G7" i="2" s="1"/>
  <c r="K8" i="2"/>
  <c r="O6" i="2"/>
  <c r="O8" i="2"/>
  <c r="S8" i="2"/>
  <c r="C8" i="2"/>
  <c r="C7" i="2" s="1"/>
  <c r="G10" i="2"/>
  <c r="G14" i="2" s="1"/>
  <c r="K10" i="2"/>
  <c r="K14" i="2" s="1"/>
  <c r="O10" i="2"/>
  <c r="O14" i="2" s="1"/>
  <c r="S10" i="2"/>
  <c r="G11" i="2"/>
  <c r="K11" i="2"/>
  <c r="G13" i="2"/>
  <c r="K13" i="2" s="1"/>
  <c r="C14" i="2"/>
  <c r="C16" i="2" l="1"/>
  <c r="D16" i="2" s="1"/>
  <c r="S14" i="2"/>
  <c r="S16" i="2" s="1"/>
  <c r="T16" i="2" s="1"/>
  <c r="K16" i="2"/>
  <c r="L16" i="2" s="1"/>
  <c r="E8" i="2"/>
  <c r="K7" i="2"/>
  <c r="M8" i="2" s="1"/>
  <c r="S7" i="2"/>
  <c r="U8" i="2" s="1"/>
  <c r="O16" i="2"/>
  <c r="P16" i="2" s="1"/>
  <c r="I8" i="2"/>
  <c r="G16" i="2"/>
  <c r="H16" i="2" s="1"/>
  <c r="O7" i="2"/>
  <c r="Q8" i="2" s="1"/>
</calcChain>
</file>

<file path=xl/sharedStrings.xml><?xml version="1.0" encoding="utf-8"?>
<sst xmlns="http://schemas.openxmlformats.org/spreadsheetml/2006/main" count="25" uniqueCount="17">
  <si>
    <t>Revenue</t>
  </si>
  <si>
    <t>Gross Profit</t>
  </si>
  <si>
    <t>Breakeven Analysis</t>
  </si>
  <si>
    <t>As Is</t>
  </si>
  <si>
    <t>What if: Slippage</t>
  </si>
  <si>
    <t>Margin</t>
  </si>
  <si>
    <t>Markup</t>
  </si>
  <si>
    <t>COGS</t>
  </si>
  <si>
    <t>Overhead</t>
  </si>
  <si>
    <t>Increased Sales Comm</t>
  </si>
  <si>
    <t>Net Profit</t>
  </si>
  <si>
    <t>Total Overhead</t>
  </si>
  <si>
    <t>What if: New Office Position</t>
  </si>
  <si>
    <t>New Office Position</t>
  </si>
  <si>
    <t>What if: Increased Volume (10%)</t>
  </si>
  <si>
    <t xml:space="preserve">New Sales Position </t>
  </si>
  <si>
    <t>What if: Bonus Program (22% commission)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</si>
</sst>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2">
    <xf numFmtId="0" fontId="0" fillId="0" borderId="0" xfId="0"/>
    <xf numFmtId="3" fontId="1" fillId="0" borderId="0" xfId="2" applyNumberFormat="1"/>
    <xf numFmtId="3" fontId="1" fillId="0" borderId="0" xfId="2" applyNumberFormat="1" applyFill="1"/>
    <xf numFmtId="3" fontId="1" fillId="0" borderId="1" xfId="2" applyNumberFormat="1" applyFill="1" applyBorder="1"/>
    <xf numFmtId="3" fontId="3" fillId="0" borderId="0" xfId="2" applyNumberFormat="1" applyFont="1" applyAlignment="1">
      <alignment horizontal="center" wrapText="1"/>
    </xf>
    <xf numFmtId="3" fontId="3" fillId="0" borderId="0" xfId="2" applyNumberFormat="1" applyFont="1" applyFill="1" applyAlignment="1">
      <alignment horizontal="center" wrapText="1"/>
    </xf>
    <xf numFmtId="3" fontId="1" fillId="0" borderId="5" xfId="2" applyNumberFormat="1" applyFill="1" applyBorder="1"/>
    <xf numFmtId="3" fontId="1" fillId="0" borderId="6" xfId="2" applyNumberFormat="1" applyFill="1" applyBorder="1"/>
    <xf numFmtId="3" fontId="1" fillId="3" borderId="6" xfId="2" applyNumberFormat="1" applyFill="1" applyBorder="1"/>
    <xf numFmtId="3" fontId="1" fillId="3" borderId="7" xfId="2" applyNumberFormat="1" applyFill="1" applyBorder="1"/>
    <xf numFmtId="3" fontId="1" fillId="0" borderId="8" xfId="2" applyNumberFormat="1" applyFill="1" applyBorder="1"/>
    <xf numFmtId="3" fontId="2" fillId="0" borderId="0" xfId="2" applyNumberFormat="1" applyFont="1" applyFill="1" applyBorder="1"/>
    <xf numFmtId="3" fontId="1" fillId="0" borderId="0" xfId="2" applyNumberFormat="1" applyFill="1" applyBorder="1"/>
    <xf numFmtId="3" fontId="1" fillId="3" borderId="0" xfId="2" applyNumberFormat="1" applyFill="1" applyBorder="1"/>
    <xf numFmtId="3" fontId="1" fillId="3" borderId="9" xfId="2" applyNumberFormat="1" applyFill="1" applyBorder="1"/>
    <xf numFmtId="3" fontId="3" fillId="0" borderId="8" xfId="2" applyNumberFormat="1" applyFont="1" applyFill="1" applyBorder="1" applyAlignment="1">
      <alignment horizontal="center" wrapText="1"/>
    </xf>
    <xf numFmtId="3" fontId="3" fillId="0" borderId="0" xfId="2" applyNumberFormat="1" applyFont="1" applyFill="1" applyBorder="1" applyAlignment="1">
      <alignment horizontal="center" wrapText="1"/>
    </xf>
    <xf numFmtId="3" fontId="3" fillId="3" borderId="0" xfId="2" applyNumberFormat="1" applyFont="1" applyFill="1" applyBorder="1" applyAlignment="1">
      <alignment horizontal="center" vertical="top" wrapText="1"/>
    </xf>
    <xf numFmtId="3" fontId="3" fillId="3" borderId="9" xfId="2" applyNumberFormat="1" applyFont="1" applyFill="1" applyBorder="1" applyAlignment="1">
      <alignment horizontal="center" vertical="top" wrapText="1"/>
    </xf>
    <xf numFmtId="3" fontId="1" fillId="2" borderId="0" xfId="2" applyNumberFormat="1" applyFill="1" applyBorder="1"/>
    <xf numFmtId="3" fontId="4" fillId="0" borderId="0" xfId="2" applyNumberFormat="1" applyFont="1" applyFill="1" applyBorder="1"/>
    <xf numFmtId="9" fontId="5" fillId="0" borderId="0" xfId="3" applyFont="1" applyFill="1" applyBorder="1"/>
    <xf numFmtId="9" fontId="5" fillId="2" borderId="0" xfId="3" applyFont="1" applyFill="1" applyBorder="1"/>
    <xf numFmtId="3" fontId="1" fillId="0" borderId="0" xfId="2" applyNumberFormat="1" applyFont="1" applyFill="1" applyBorder="1"/>
    <xf numFmtId="3" fontId="1" fillId="0" borderId="10" xfId="2" applyNumberFormat="1" applyFill="1" applyBorder="1"/>
    <xf numFmtId="3" fontId="1" fillId="0" borderId="11" xfId="2" applyNumberFormat="1" applyFill="1" applyBorder="1"/>
    <xf numFmtId="9" fontId="5" fillId="0" borderId="11" xfId="3" applyFont="1" applyFill="1" applyBorder="1"/>
    <xf numFmtId="3" fontId="1" fillId="3" borderId="11" xfId="2" applyNumberFormat="1" applyFill="1" applyBorder="1"/>
    <xf numFmtId="3" fontId="1" fillId="3" borderId="12" xfId="2" applyNumberFormat="1" applyFill="1" applyBorder="1"/>
    <xf numFmtId="3" fontId="3" fillId="0" borderId="3" xfId="2" applyNumberFormat="1" applyFont="1" applyFill="1" applyBorder="1" applyAlignment="1">
      <alignment horizontal="center" vertical="center" wrapText="1"/>
    </xf>
    <xf numFmtId="3" fontId="3" fillId="0" borderId="4" xfId="2" applyNumberFormat="1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</cellXfs>
  <cellStyles count="4">
    <cellStyle name="Comma 2" xfId="1"/>
    <cellStyle name="Normal" xfId="0" builtinId="0"/>
    <cellStyle name="Normal 2" xfId="2"/>
    <cellStyle name="Percent 2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"/>
  <sheetViews>
    <sheetView showGridLines="0" tabSelected="1" zoomScale="130" zoomScaleNormal="130" workbookViewId="0">
      <selection activeCell="O23" sqref="O23"/>
    </sheetView>
  </sheetViews>
  <sheetFormatPr defaultRowHeight="12.75" outlineLevelCol="1" x14ac:dyDescent="0.2"/>
  <cols>
    <col min="1" max="1" width="1.7109375" style="1" customWidth="1"/>
    <col min="2" max="2" width="19" style="1" customWidth="1"/>
    <col min="3" max="3" width="9.140625" style="1" bestFit="1" customWidth="1"/>
    <col min="4" max="4" width="6.5703125" style="1" bestFit="1" customWidth="1"/>
    <col min="5" max="5" width="6.85546875" style="1" customWidth="1"/>
    <col min="6" max="6" width="2.85546875" style="2" customWidth="1"/>
    <col min="7" max="7" width="9.140625" style="1" customWidth="1" outlineLevel="1"/>
    <col min="8" max="8" width="6.5703125" style="1" customWidth="1" outlineLevel="1"/>
    <col min="9" max="9" width="7.140625" style="1" customWidth="1" outlineLevel="1"/>
    <col min="10" max="10" width="2.7109375" style="2" customWidth="1"/>
    <col min="11" max="11" width="9.140625" style="1" customWidth="1" outlineLevel="1"/>
    <col min="12" max="12" width="6.5703125" style="1" customWidth="1" outlineLevel="1"/>
    <col min="13" max="13" width="7.140625" style="1" customWidth="1" outlineLevel="1"/>
    <col min="14" max="14" width="2.7109375" style="2" customWidth="1"/>
    <col min="15" max="15" width="9.140625" style="1" customWidth="1" outlineLevel="1"/>
    <col min="16" max="16" width="6.5703125" style="1" customWidth="1" outlineLevel="1"/>
    <col min="17" max="17" width="7.140625" style="1" customWidth="1" outlineLevel="1"/>
    <col min="18" max="18" width="2.7109375" style="2" customWidth="1"/>
    <col min="19" max="19" width="9.140625" style="1" customWidth="1" outlineLevel="1"/>
    <col min="20" max="20" width="6.5703125" style="1" customWidth="1" outlineLevel="1"/>
    <col min="21" max="21" width="7.140625" style="1" customWidth="1" outlineLevel="1"/>
    <col min="22" max="22" width="2.7109375" style="2" customWidth="1"/>
    <col min="23" max="16384" width="9.140625" style="1"/>
  </cols>
  <sheetData>
    <row r="1" spans="1:23" ht="8.25" customHeight="1" x14ac:dyDescent="0.2">
      <c r="A1" s="6"/>
      <c r="B1" s="7"/>
      <c r="C1" s="7"/>
      <c r="D1" s="7"/>
      <c r="E1" s="7"/>
      <c r="F1" s="8"/>
      <c r="G1" s="7"/>
      <c r="H1" s="7"/>
      <c r="I1" s="7"/>
      <c r="J1" s="8"/>
      <c r="K1" s="7"/>
      <c r="L1" s="7"/>
      <c r="M1" s="7"/>
      <c r="N1" s="8"/>
      <c r="O1" s="7"/>
      <c r="P1" s="7"/>
      <c r="Q1" s="7"/>
      <c r="R1" s="8"/>
      <c r="S1" s="7"/>
      <c r="T1" s="7"/>
      <c r="U1" s="7"/>
      <c r="V1" s="9"/>
      <c r="W1" s="2"/>
    </row>
    <row r="2" spans="1:23" ht="23.25" x14ac:dyDescent="0.35">
      <c r="A2" s="10"/>
      <c r="B2" s="11" t="s">
        <v>2</v>
      </c>
      <c r="C2" s="12"/>
      <c r="D2" s="12"/>
      <c r="E2" s="12"/>
      <c r="F2" s="13"/>
      <c r="G2" s="12"/>
      <c r="H2" s="12"/>
      <c r="I2" s="12"/>
      <c r="J2" s="13"/>
      <c r="K2" s="12"/>
      <c r="L2" s="12"/>
      <c r="M2" s="12"/>
      <c r="N2" s="13"/>
      <c r="O2" s="12"/>
      <c r="P2" s="12"/>
      <c r="Q2" s="12"/>
      <c r="R2" s="13"/>
      <c r="S2" s="12"/>
      <c r="T2" s="12"/>
      <c r="U2" s="12"/>
      <c r="V2" s="14"/>
      <c r="W2" s="2"/>
    </row>
    <row r="3" spans="1:23" x14ac:dyDescent="0.2">
      <c r="A3" s="10"/>
      <c r="B3" s="12"/>
      <c r="C3" s="12"/>
      <c r="D3" s="12"/>
      <c r="E3" s="12"/>
      <c r="F3" s="13"/>
      <c r="G3" s="12"/>
      <c r="H3" s="12"/>
      <c r="I3" s="12"/>
      <c r="J3" s="13"/>
      <c r="K3" s="12"/>
      <c r="L3" s="12"/>
      <c r="M3" s="12"/>
      <c r="N3" s="13"/>
      <c r="O3" s="12"/>
      <c r="P3" s="12"/>
      <c r="Q3" s="12"/>
      <c r="R3" s="13"/>
      <c r="S3" s="12"/>
      <c r="T3" s="12"/>
      <c r="U3" s="12"/>
      <c r="V3" s="14"/>
      <c r="W3" s="2"/>
    </row>
    <row r="4" spans="1:23" s="4" customFormat="1" ht="26.25" customHeight="1" x14ac:dyDescent="0.2">
      <c r="A4" s="15"/>
      <c r="B4" s="16"/>
      <c r="C4" s="29" t="s">
        <v>3</v>
      </c>
      <c r="D4" s="30"/>
      <c r="E4" s="31"/>
      <c r="F4" s="17"/>
      <c r="G4" s="29" t="s">
        <v>4</v>
      </c>
      <c r="H4" s="30"/>
      <c r="I4" s="31"/>
      <c r="J4" s="17"/>
      <c r="K4" s="29" t="s">
        <v>14</v>
      </c>
      <c r="L4" s="30"/>
      <c r="M4" s="31"/>
      <c r="N4" s="17"/>
      <c r="O4" s="29" t="s">
        <v>12</v>
      </c>
      <c r="P4" s="30"/>
      <c r="Q4" s="31"/>
      <c r="R4" s="17"/>
      <c r="S4" s="29" t="s">
        <v>16</v>
      </c>
      <c r="T4" s="30"/>
      <c r="U4" s="31"/>
      <c r="V4" s="18"/>
      <c r="W4" s="5"/>
    </row>
    <row r="5" spans="1:23" x14ac:dyDescent="0.2">
      <c r="A5" s="10"/>
      <c r="B5" s="12"/>
      <c r="C5" s="12"/>
      <c r="D5" s="12" t="s">
        <v>5</v>
      </c>
      <c r="E5" s="12" t="s">
        <v>6</v>
      </c>
      <c r="F5" s="13"/>
      <c r="G5" s="12"/>
      <c r="H5" s="12" t="s">
        <v>5</v>
      </c>
      <c r="I5" s="12" t="s">
        <v>6</v>
      </c>
      <c r="J5" s="13"/>
      <c r="K5" s="12"/>
      <c r="L5" s="12" t="s">
        <v>5</v>
      </c>
      <c r="M5" s="12" t="s">
        <v>6</v>
      </c>
      <c r="N5" s="13"/>
      <c r="O5" s="12"/>
      <c r="P5" s="12" t="s">
        <v>5</v>
      </c>
      <c r="Q5" s="12" t="s">
        <v>6</v>
      </c>
      <c r="R5" s="13"/>
      <c r="S5" s="12"/>
      <c r="T5" s="12" t="s">
        <v>5</v>
      </c>
      <c r="U5" s="12" t="s">
        <v>6</v>
      </c>
      <c r="V5" s="14"/>
      <c r="W5" s="2"/>
    </row>
    <row r="6" spans="1:23" x14ac:dyDescent="0.2">
      <c r="A6" s="10"/>
      <c r="B6" s="12" t="s">
        <v>0</v>
      </c>
      <c r="C6" s="19">
        <v>1000000</v>
      </c>
      <c r="D6" s="12"/>
      <c r="E6" s="12"/>
      <c r="F6" s="13"/>
      <c r="G6" s="12">
        <f>+$C6</f>
        <v>1000000</v>
      </c>
      <c r="H6" s="12"/>
      <c r="I6" s="12"/>
      <c r="J6" s="13"/>
      <c r="K6" s="19">
        <f>+C6*1.1</f>
        <v>1100000</v>
      </c>
      <c r="L6" s="12"/>
      <c r="M6" s="12"/>
      <c r="N6" s="13"/>
      <c r="O6" s="12">
        <f>+$C6</f>
        <v>1000000</v>
      </c>
      <c r="P6" s="12"/>
      <c r="Q6" s="12"/>
      <c r="R6" s="13"/>
      <c r="S6" s="19">
        <f>+C6*1.1</f>
        <v>1100000</v>
      </c>
      <c r="T6" s="12"/>
      <c r="U6" s="12"/>
      <c r="V6" s="14"/>
      <c r="W6" s="2"/>
    </row>
    <row r="7" spans="1:23" x14ac:dyDescent="0.2">
      <c r="A7" s="10"/>
      <c r="B7" s="12" t="s">
        <v>7</v>
      </c>
      <c r="C7" s="20">
        <f>+C6-C8</f>
        <v>650000</v>
      </c>
      <c r="D7" s="12"/>
      <c r="E7" s="12"/>
      <c r="F7" s="13"/>
      <c r="G7" s="20">
        <f>+G6-G8</f>
        <v>680000</v>
      </c>
      <c r="H7" s="12"/>
      <c r="I7" s="12"/>
      <c r="J7" s="13"/>
      <c r="K7" s="20">
        <f>+K6-K8</f>
        <v>715000</v>
      </c>
      <c r="L7" s="12"/>
      <c r="M7" s="12"/>
      <c r="N7" s="13"/>
      <c r="O7" s="20">
        <f>+O6-O8</f>
        <v>650000</v>
      </c>
      <c r="P7" s="12"/>
      <c r="Q7" s="12"/>
      <c r="R7" s="13"/>
      <c r="S7" s="20">
        <f>+S6-S8</f>
        <v>715000</v>
      </c>
      <c r="T7" s="12"/>
      <c r="U7" s="12"/>
      <c r="V7" s="14"/>
      <c r="W7" s="2"/>
    </row>
    <row r="8" spans="1:23" ht="15" x14ac:dyDescent="0.25">
      <c r="A8" s="10"/>
      <c r="B8" s="12" t="s">
        <v>1</v>
      </c>
      <c r="C8" s="12">
        <f>+C6*D8</f>
        <v>350000</v>
      </c>
      <c r="D8" s="22">
        <v>0.35</v>
      </c>
      <c r="E8" s="21">
        <f>+C8/C7</f>
        <v>0.53846153846153844</v>
      </c>
      <c r="F8" s="13"/>
      <c r="G8" s="12">
        <f>+G6*H8</f>
        <v>320000</v>
      </c>
      <c r="H8" s="22">
        <v>0.32</v>
      </c>
      <c r="I8" s="21">
        <f>+G8/G7</f>
        <v>0.47058823529411764</v>
      </c>
      <c r="J8" s="13"/>
      <c r="K8" s="12">
        <f>+K6*L8</f>
        <v>385000</v>
      </c>
      <c r="L8" s="21">
        <v>0.35</v>
      </c>
      <c r="M8" s="21">
        <f>+K8/K7</f>
        <v>0.53846153846153844</v>
      </c>
      <c r="N8" s="13"/>
      <c r="O8" s="12">
        <f>+O6*P8</f>
        <v>350000</v>
      </c>
      <c r="P8" s="21">
        <v>0.35</v>
      </c>
      <c r="Q8" s="21">
        <f>+O8/O7</f>
        <v>0.53846153846153844</v>
      </c>
      <c r="R8" s="13"/>
      <c r="S8" s="12">
        <f>+S6*T8</f>
        <v>385000</v>
      </c>
      <c r="T8" s="21">
        <v>0.35</v>
      </c>
      <c r="U8" s="21">
        <f>+S8/S7</f>
        <v>0.53846153846153844</v>
      </c>
      <c r="V8" s="14"/>
      <c r="W8" s="2"/>
    </row>
    <row r="9" spans="1:23" x14ac:dyDescent="0.2">
      <c r="A9" s="10"/>
      <c r="B9" s="12"/>
      <c r="C9" s="12"/>
      <c r="D9" s="12"/>
      <c r="E9" s="12"/>
      <c r="F9" s="13"/>
      <c r="G9" s="12"/>
      <c r="H9" s="12"/>
      <c r="I9" s="12"/>
      <c r="J9" s="13"/>
      <c r="K9" s="12"/>
      <c r="L9" s="12"/>
      <c r="M9" s="12"/>
      <c r="N9" s="13"/>
      <c r="O9" s="12"/>
      <c r="P9" s="12"/>
      <c r="Q9" s="12"/>
      <c r="R9" s="13"/>
      <c r="S9" s="12"/>
      <c r="T9" s="12"/>
      <c r="U9" s="12"/>
      <c r="V9" s="14"/>
      <c r="W9" s="2"/>
    </row>
    <row r="10" spans="1:23" x14ac:dyDescent="0.2">
      <c r="A10" s="10"/>
      <c r="B10" s="12" t="s">
        <v>8</v>
      </c>
      <c r="C10" s="19">
        <v>250000</v>
      </c>
      <c r="D10" s="12"/>
      <c r="E10" s="12"/>
      <c r="F10" s="13"/>
      <c r="G10" s="12">
        <f>+$C10</f>
        <v>250000</v>
      </c>
      <c r="H10" s="12"/>
      <c r="I10" s="12"/>
      <c r="J10" s="13"/>
      <c r="K10" s="12">
        <f>+$C10</f>
        <v>250000</v>
      </c>
      <c r="L10" s="12"/>
      <c r="M10" s="12"/>
      <c r="N10" s="13"/>
      <c r="O10" s="12">
        <f>+$C10</f>
        <v>250000</v>
      </c>
      <c r="P10" s="12"/>
      <c r="Q10" s="12"/>
      <c r="R10" s="13"/>
      <c r="S10" s="12">
        <f>+$C10</f>
        <v>250000</v>
      </c>
      <c r="T10" s="12"/>
      <c r="U10" s="12"/>
      <c r="V10" s="14"/>
      <c r="W10" s="2"/>
    </row>
    <row r="11" spans="1:23" x14ac:dyDescent="0.2">
      <c r="A11" s="10"/>
      <c r="B11" s="23" t="s">
        <v>13</v>
      </c>
      <c r="C11" s="12"/>
      <c r="D11" s="12"/>
      <c r="E11" s="12"/>
      <c r="F11" s="13"/>
      <c r="G11" s="12">
        <f>+C11</f>
        <v>0</v>
      </c>
      <c r="H11" s="12"/>
      <c r="I11" s="12"/>
      <c r="J11" s="13"/>
      <c r="K11" s="12">
        <f>+G11</f>
        <v>0</v>
      </c>
      <c r="L11" s="12"/>
      <c r="M11" s="12"/>
      <c r="N11" s="13"/>
      <c r="O11" s="12">
        <f>+K11</f>
        <v>0</v>
      </c>
      <c r="P11" s="12"/>
      <c r="Q11" s="12"/>
      <c r="R11" s="13"/>
      <c r="S11" s="19">
        <v>35000</v>
      </c>
      <c r="T11" s="12"/>
      <c r="U11" s="12"/>
      <c r="V11" s="14"/>
      <c r="W11" s="2"/>
    </row>
    <row r="12" spans="1:23" x14ac:dyDescent="0.2">
      <c r="A12" s="10"/>
      <c r="B12" s="23" t="s">
        <v>15</v>
      </c>
      <c r="C12" s="12"/>
      <c r="D12" s="12"/>
      <c r="E12" s="12"/>
      <c r="F12" s="13"/>
      <c r="G12" s="12">
        <f>+C12</f>
        <v>0</v>
      </c>
      <c r="H12" s="12"/>
      <c r="I12" s="12"/>
      <c r="J12" s="13"/>
      <c r="K12" s="12">
        <f>+G12</f>
        <v>0</v>
      </c>
      <c r="L12" s="12"/>
      <c r="M12" s="12"/>
      <c r="N12" s="13"/>
      <c r="O12" s="19">
        <v>45000</v>
      </c>
      <c r="P12" s="12"/>
      <c r="Q12" s="12"/>
      <c r="R12" s="13"/>
      <c r="S12" s="12">
        <v>0</v>
      </c>
      <c r="T12" s="12"/>
      <c r="U12" s="12"/>
      <c r="V12" s="14"/>
      <c r="W12" s="2"/>
    </row>
    <row r="13" spans="1:23" x14ac:dyDescent="0.2">
      <c r="A13" s="10"/>
      <c r="B13" s="23" t="s">
        <v>9</v>
      </c>
      <c r="C13" s="12"/>
      <c r="D13" s="12"/>
      <c r="E13" s="12"/>
      <c r="F13" s="13"/>
      <c r="G13" s="12">
        <f>+C13</f>
        <v>0</v>
      </c>
      <c r="H13" s="12"/>
      <c r="I13" s="12"/>
      <c r="J13" s="13"/>
      <c r="K13" s="12">
        <f>+G13</f>
        <v>0</v>
      </c>
      <c r="L13" s="12"/>
      <c r="M13" s="12"/>
      <c r="N13" s="13"/>
      <c r="O13" s="12">
        <v>0</v>
      </c>
      <c r="P13" s="12"/>
      <c r="Q13" s="12"/>
      <c r="R13" s="13"/>
      <c r="S13" s="19">
        <f>(+S6-C6)*0.22</f>
        <v>22000</v>
      </c>
      <c r="T13" s="12"/>
      <c r="U13" s="12"/>
      <c r="V13" s="14"/>
      <c r="W13" s="2"/>
    </row>
    <row r="14" spans="1:23" x14ac:dyDescent="0.2">
      <c r="A14" s="10"/>
      <c r="B14" s="12" t="s">
        <v>11</v>
      </c>
      <c r="C14" s="3">
        <f>SUM(C10:C13)</f>
        <v>250000</v>
      </c>
      <c r="D14" s="12"/>
      <c r="E14" s="12"/>
      <c r="F14" s="13"/>
      <c r="G14" s="3">
        <f>SUM(G10:G13)</f>
        <v>250000</v>
      </c>
      <c r="H14" s="12"/>
      <c r="I14" s="12"/>
      <c r="J14" s="13"/>
      <c r="K14" s="3">
        <f>SUM(K10:K13)</f>
        <v>250000</v>
      </c>
      <c r="L14" s="12"/>
      <c r="M14" s="12"/>
      <c r="N14" s="13"/>
      <c r="O14" s="3">
        <f>SUM(O10:O13)</f>
        <v>295000</v>
      </c>
      <c r="P14" s="12"/>
      <c r="Q14" s="12"/>
      <c r="R14" s="13"/>
      <c r="S14" s="3">
        <f>SUM(S10:S13)</f>
        <v>307000</v>
      </c>
      <c r="T14" s="12"/>
      <c r="U14" s="12"/>
      <c r="V14" s="14"/>
      <c r="W14" s="2"/>
    </row>
    <row r="15" spans="1:23" x14ac:dyDescent="0.2">
      <c r="A15" s="10"/>
      <c r="B15" s="12"/>
      <c r="C15" s="12"/>
      <c r="D15" s="12"/>
      <c r="E15" s="12"/>
      <c r="F15" s="13"/>
      <c r="G15" s="12"/>
      <c r="H15" s="12"/>
      <c r="I15" s="12"/>
      <c r="J15" s="13"/>
      <c r="K15" s="12"/>
      <c r="L15" s="12"/>
      <c r="M15" s="12"/>
      <c r="N15" s="13"/>
      <c r="O15" s="12"/>
      <c r="P15" s="12"/>
      <c r="Q15" s="12"/>
      <c r="R15" s="13"/>
      <c r="S15" s="12"/>
      <c r="T15" s="12"/>
      <c r="U15" s="12"/>
      <c r="V15" s="14"/>
      <c r="W15" s="2"/>
    </row>
    <row r="16" spans="1:23" ht="15.75" thickBot="1" x14ac:dyDescent="0.3">
      <c r="A16" s="24"/>
      <c r="B16" s="25" t="s">
        <v>10</v>
      </c>
      <c r="C16" s="25">
        <f>+C8-C14</f>
        <v>100000</v>
      </c>
      <c r="D16" s="26">
        <f>+C16/C6</f>
        <v>0.1</v>
      </c>
      <c r="E16" s="26"/>
      <c r="F16" s="27"/>
      <c r="G16" s="25">
        <f>+G8-G14</f>
        <v>70000</v>
      </c>
      <c r="H16" s="26">
        <f>+G16/G6</f>
        <v>7.0000000000000007E-2</v>
      </c>
      <c r="I16" s="26"/>
      <c r="J16" s="27"/>
      <c r="K16" s="25">
        <f>+K8-K14</f>
        <v>135000</v>
      </c>
      <c r="L16" s="26">
        <f>+K16/K6</f>
        <v>0.12272727272727273</v>
      </c>
      <c r="M16" s="26"/>
      <c r="N16" s="27"/>
      <c r="O16" s="25">
        <f>+O8-O14</f>
        <v>55000</v>
      </c>
      <c r="P16" s="26">
        <f>+O16/O6</f>
        <v>5.5E-2</v>
      </c>
      <c r="Q16" s="26"/>
      <c r="R16" s="27"/>
      <c r="S16" s="25">
        <f>+S8-S14</f>
        <v>78000</v>
      </c>
      <c r="T16" s="26">
        <f>+S16/S6</f>
        <v>7.0909090909090908E-2</v>
      </c>
      <c r="U16" s="26"/>
      <c r="V16" s="28"/>
      <c r="W16" s="2"/>
    </row>
  </sheetData>
  <mergeCells count="5">
    <mergeCell ref="G4:I4"/>
    <mergeCell ref="K4:M4"/>
    <mergeCell ref="O4:Q4"/>
    <mergeCell ref="S4:U4"/>
    <mergeCell ref="C4:E4"/>
  </mergeCells>
  <pageMargins left="0.37" right="0.3" top="1" bottom="1" header="0.5" footer="0.5"/>
  <pageSetup scale="88" orientation="landscape" horizontalDpi="1200" verticalDpi="1200" r:id="rId1"/>
  <headerFooter alignWithMargins="0">
    <oddFooter>&amp;L© 2020 The ShinerGroup.  All rights reserved.&amp;RLShiner@ShinerGroup.com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Breakeven P&amp;L</vt:lpstr>
    </vt:vector>
  </TitlesOfParts>
  <Company>The ShinerGroup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Shiner</dc:creator>
  <cp:lastModifiedBy>Leslie Shiner</cp:lastModifiedBy>
  <cp:lastPrinted>2020-09-01T00:28:00Z</cp:lastPrinted>
  <dcterms:created xsi:type="dcterms:W3CDTF">2010-10-01T04:06:34Z</dcterms:created>
  <dcterms:modified xsi:type="dcterms:W3CDTF">2020-09-01T00:43:30Z</dcterms:modified>
</cp:coreProperties>
</file>